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8-Agosto\"/>
    </mc:Choice>
  </mc:AlternateContent>
  <xr:revisionPtr revIDLastSave="0" documentId="13_ncr:1_{23C262CA-2260-4D5F-A15F-C624D4B69C05}" xr6:coauthVersionLast="47" xr6:coauthVersionMax="47" xr10:uidLastSave="{00000000-0000-0000-0000-000000000000}"/>
  <bookViews>
    <workbookView xWindow="-28920" yWindow="-120" windowWidth="29040" windowHeight="15840" xr2:uid="{00000000-000D-0000-FFFF-FFFF00000000}"/>
  </bookViews>
  <sheets>
    <sheet name="Aug-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I64" i="1"/>
  <c r="I58" i="1"/>
  <c r="L44" i="1" l="1"/>
  <c r="L55" i="1"/>
  <c r="K55" i="1"/>
  <c r="K44" i="1"/>
  <c r="K36" i="1"/>
  <c r="L36" i="1"/>
  <c r="K24" i="1"/>
  <c r="L24" i="1"/>
  <c r="G58" i="1"/>
  <c r="L38" i="1" l="1"/>
  <c r="K38" i="1"/>
  <c r="E58" i="1"/>
  <c r="L46" i="1" l="1"/>
  <c r="K46" i="1"/>
  <c r="C58" i="1"/>
</calcChain>
</file>

<file path=xl/sharedStrings.xml><?xml version="1.0" encoding="utf-8"?>
<sst xmlns="http://schemas.openxmlformats.org/spreadsheetml/2006/main" count="77" uniqueCount="59">
  <si>
    <t>US$</t>
  </si>
  <si>
    <t>%</t>
  </si>
  <si>
    <t>CAF</t>
  </si>
  <si>
    <t xml:space="preserve">Venezuela </t>
  </si>
  <si>
    <t>DOMINICAN REPUBLIC</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</si>
  <si>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</si>
  <si>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</si>
  <si>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</si>
  <si>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</si>
  <si>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</si>
  <si>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</si>
  <si>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</si>
  <si>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</si>
  <si>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</si>
  <si>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</si>
  <si>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</si>
  <si>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</si>
  <si>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</si>
  <si>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</si>
  <si>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</si>
  <si>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</si>
  <si>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</si>
  <si>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</si>
  <si>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</si>
  <si>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</si>
  <si>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</si>
  <si>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</si>
  <si>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</si>
  <si>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</si>
  <si>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</si>
  <si>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</si>
  <si>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</si>
  <si>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</si>
  <si>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</si>
  <si>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</si>
  <si>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</si>
  <si>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</si>
  <si>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</si>
  <si>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</si>
  <si>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</si>
  <si>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</si>
  <si>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</si>
  <si>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</si>
  <si>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</si>
  <si>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</si>
  <si>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</si>
  <si>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</si>
  <si>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</si>
  <si>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</si>
  <si>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</si>
  <si>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</si>
  <si>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</si>
  <si>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</si>
  <si>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Notes:</t>
  </si>
  <si>
    <t>2024*</t>
  </si>
  <si>
    <t>Aug-25*</t>
  </si>
  <si>
    <t>1) As of August 31, 2025, PDVSA's total outstanding debt amounts to US$78.7 million. On the other hand, the Central Bank of Venezuela reports a balance of US$135.6 million, corresponding to promissory notes transferred by PDVSA under the Petrocaribe Agreement. Due to OFAC sanctions, there are US$15.2 million in interest payments pending.</t>
  </si>
  <si>
    <t>MINISTRY OF FINANCE AND ECONOMY</t>
  </si>
  <si>
    <t>4) GDP 2018 base. Debt to GDP ratio updated according to the nominal GDP figures revised by the Central Bank on August 26, 2025. The GDP estimate for 2025 is according to the nominal GDP annual growth for the year, agreed between Central Bank and Ministry of Finance and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</si>
</sst>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8">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i/>
      <u/>
      <sz val="8"/>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102">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4" fontId="2" fillId="0" borderId="0" xfId="8" applyNumberFormat="1" applyFont="1" applyAlignment="1">
      <alignment vertical="center"/>
    </xf>
    <xf numFmtId="167" fontId="2" fillId="0" borderId="0" xfId="111" applyNumberFormat="1" applyFont="1" applyAlignment="1">
      <alignment horizontal="right" vertical="center" wrapText="1"/>
    </xf>
    <xf numFmtId="167" fontId="2" fillId="0" borderId="0" xfId="242" applyNumberFormat="1" applyAlignment="1">
      <alignment horizontal="center" vertical="center"/>
    </xf>
    <xf numFmtId="167" fontId="3" fillId="0" borderId="0" xfId="8" applyNumberFormat="1" applyFont="1" applyAlignment="1">
      <alignment horizontal="right"/>
    </xf>
    <xf numFmtId="166" fontId="3" fillId="0" borderId="0" xfId="111" applyNumberFormat="1" applyFont="1" applyFill="1" applyAlignment="1">
      <alignment horizontal="center" vertical="center" wrapText="1"/>
    </xf>
    <xf numFmtId="43" fontId="2" fillId="0" borderId="0" xfId="242" applyNumberFormat="1"/>
    <xf numFmtId="167" fontId="3" fillId="0" borderId="0" xfId="84" applyNumberFormat="1" applyFont="1" applyFill="1" applyBorder="1" applyAlignment="1">
      <alignment horizontal="center"/>
    </xf>
    <xf numFmtId="167" fontId="3"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vertical="center"/>
    </xf>
    <xf numFmtId="0" fontId="19" fillId="0" borderId="0" xfId="242" applyFont="1" applyAlignment="1">
      <alignment horizontal="center" vertical="center" wrapText="1"/>
    </xf>
    <xf numFmtId="43" fontId="19" fillId="0" borderId="0" xfId="111" applyFont="1" applyFill="1" applyBorder="1" applyAlignment="1">
      <alignment horizontal="center" vertical="center" wrapText="1"/>
    </xf>
    <xf numFmtId="164" fontId="2" fillId="0" borderId="0" xfId="84" applyNumberFormat="1" applyFont="1" applyFill="1" applyBorder="1" applyAlignment="1">
      <alignment vertical="center"/>
    </xf>
    <xf numFmtId="164" fontId="3" fillId="0" borderId="0" xfId="84" applyNumberFormat="1" applyFont="1" applyFill="1" applyBorder="1" applyAlignment="1">
      <alignment vertical="center"/>
    </xf>
    <xf numFmtId="167" fontId="2" fillId="0" borderId="0" xfId="84" applyNumberFormat="1" applyFont="1" applyFill="1" applyBorder="1" applyAlignment="1">
      <alignment vertical="center" wrapText="1"/>
    </xf>
    <xf numFmtId="167" fontId="3" fillId="0" borderId="0" xfId="84" applyNumberFormat="1" applyFont="1" applyFill="1" applyBorder="1" applyAlignment="1">
      <alignment horizontal="center" wrapText="1"/>
    </xf>
    <xf numFmtId="164" fontId="2" fillId="0" borderId="0" xfId="8" applyNumberFormat="1" applyFont="1" applyFill="1" applyAlignment="1">
      <alignment vertical="center"/>
    </xf>
    <xf numFmtId="166" fontId="2" fillId="0" borderId="0" xfId="111" applyNumberFormat="1" applyFont="1" applyFill="1" applyAlignment="1">
      <alignment horizontal="right" vertical="center" wrapText="1"/>
    </xf>
    <xf numFmtId="166" fontId="19" fillId="0" borderId="0" xfId="111" applyNumberFormat="1" applyFont="1" applyFill="1" applyBorder="1" applyAlignment="1">
      <alignment horizontal="right" wrapText="1"/>
    </xf>
    <xf numFmtId="43" fontId="2" fillId="0" borderId="0" xfId="111" applyFont="1" applyFill="1" applyBorder="1" applyAlignment="1">
      <alignment vertical="center"/>
    </xf>
    <xf numFmtId="0" fontId="27" fillId="0" borderId="0" xfId="242" applyFont="1"/>
    <xf numFmtId="0" fontId="24" fillId="0" borderId="0" xfId="0" applyFont="1" applyAlignment="1">
      <alignment horizontal="left"/>
    </xf>
    <xf numFmtId="0" fontId="2" fillId="0" borderId="0" xfId="242" applyAlignment="1">
      <alignment horizontal="left" wrapText="1"/>
    </xf>
    <xf numFmtId="167" fontId="3" fillId="0" borderId="3" xfId="84" applyNumberFormat="1" applyFont="1" applyFill="1" applyBorder="1" applyAlignment="1">
      <alignment vertical="center"/>
    </xf>
    <xf numFmtId="0" fontId="2" fillId="0" borderId="0" xfId="242" applyAlignment="1">
      <alignment horizontal="left" wrapText="1"/>
    </xf>
    <xf numFmtId="0" fontId="24" fillId="0" borderId="0" xfId="0" applyFont="1" applyAlignment="1">
      <alignment horizontal="left"/>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24" fillId="0" borderId="0" xfId="0" applyFont="1" applyAlignment="1">
      <alignment horizontal="left" vertical="top" wrapText="1"/>
    </xf>
    <xf numFmtId="0" fontId="24" fillId="0" borderId="0" xfId="0" applyFont="1" applyAlignment="1">
      <alignment horizontal="left" vertical="top"/>
    </xf>
    <xf numFmtId="0" fontId="17" fillId="0" borderId="0" xfId="242" applyFont="1" applyAlignment="1">
      <alignment horizontal="center"/>
    </xf>
    <xf numFmtId="0" fontId="2" fillId="0" borderId="0" xfId="242"/>
    <xf numFmtId="0" fontId="18" fillId="0" borderId="0" xfId="242" applyFont="1" applyAlignment="1">
      <alignment horizontal="center"/>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CAF754A0-0C22-4C9C-8F75-8E70D8BD96C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1</xdr:row>
      <xdr:rowOff>38100</xdr:rowOff>
    </xdr:from>
    <xdr:to>
      <xdr:col>5</xdr:col>
      <xdr:colOff>333375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10050" y="2286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0.8554687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3" width="9.85546875" style="1" customWidth="1"/>
    <col min="14" max="16384" width="9.140625" style="1"/>
  </cols>
  <sheetData>
    <row r="5" spans="2:13" ht="12.75">
      <c r="E5" s="1"/>
      <c r="F5" s="1"/>
      <c r="G5" s="1"/>
      <c r="H5" s="1"/>
      <c r="I5" s="1"/>
      <c r="J5" s="1"/>
    </row>
    <row r="6" spans="2:13">
      <c r="B6" s="99" t="s">
        <v>5</v>
      </c>
      <c r="C6" s="99"/>
      <c r="D6" s="99"/>
      <c r="E6" s="99"/>
      <c r="F6" s="99"/>
      <c r="G6" s="99"/>
      <c r="H6" s="99"/>
      <c r="I6" s="99"/>
      <c r="J6" s="99"/>
      <c r="K6" s="99"/>
      <c r="L6" s="99"/>
    </row>
    <row r="7" spans="2:13">
      <c r="B7" s="99" t="s">
        <v>57</v>
      </c>
      <c r="C7" s="99"/>
      <c r="D7" s="99"/>
      <c r="E7" s="99"/>
      <c r="F7" s="99"/>
      <c r="G7" s="99"/>
      <c r="H7" s="99"/>
      <c r="I7" s="99"/>
      <c r="J7" s="99"/>
      <c r="K7" s="99"/>
      <c r="L7" s="99"/>
    </row>
    <row r="8" spans="2:13">
      <c r="B8" s="99" t="s">
        <v>4</v>
      </c>
      <c r="C8" s="99"/>
      <c r="D8" s="99"/>
      <c r="E8" s="99"/>
      <c r="F8" s="99"/>
      <c r="G8" s="99"/>
      <c r="H8" s="99"/>
      <c r="I8" s="99"/>
      <c r="J8" s="99"/>
      <c r="K8" s="99"/>
      <c r="L8" s="99"/>
    </row>
    <row r="9" spans="2:13" ht="6" customHeight="1">
      <c r="B9" s="100"/>
      <c r="C9" s="100"/>
      <c r="D9" s="100"/>
      <c r="E9" s="100"/>
      <c r="F9" s="100"/>
      <c r="G9" s="100"/>
      <c r="H9" s="100"/>
      <c r="I9" s="100"/>
      <c r="J9" s="100"/>
      <c r="K9" s="100"/>
      <c r="L9" s="100"/>
    </row>
    <row r="10" spans="2:13" s="3" customFormat="1">
      <c r="B10" s="99" t="s">
        <v>6</v>
      </c>
      <c r="C10" s="99"/>
      <c r="D10" s="99"/>
      <c r="E10" s="99"/>
      <c r="F10" s="99"/>
      <c r="G10" s="99"/>
      <c r="H10" s="99"/>
      <c r="I10" s="99"/>
      <c r="J10" s="99"/>
      <c r="K10" s="99"/>
      <c r="L10" s="99"/>
    </row>
    <row r="11" spans="2:13" s="3" customFormat="1">
      <c r="B11" s="101" t="s">
        <v>7</v>
      </c>
      <c r="C11" s="101"/>
      <c r="D11" s="101"/>
      <c r="E11" s="101"/>
      <c r="F11" s="101"/>
      <c r="G11" s="101"/>
      <c r="H11" s="101"/>
      <c r="I11" s="101"/>
      <c r="J11" s="101"/>
      <c r="K11" s="101"/>
      <c r="L11" s="101"/>
    </row>
    <row r="12" spans="2:13" s="3" customFormat="1">
      <c r="B12" s="101" t="s">
        <v>37</v>
      </c>
      <c r="C12" s="101"/>
      <c r="D12" s="101"/>
      <c r="E12" s="101"/>
      <c r="F12" s="101"/>
      <c r="G12" s="101"/>
      <c r="H12" s="101"/>
      <c r="I12" s="101"/>
      <c r="J12" s="101"/>
      <c r="K12" s="101"/>
      <c r="L12" s="101"/>
    </row>
    <row r="13" spans="2:13" s="3" customFormat="1" ht="6.75" customHeight="1">
      <c r="E13" s="2"/>
      <c r="F13" s="2"/>
      <c r="G13" s="2"/>
      <c r="H13" s="2"/>
      <c r="I13" s="2"/>
      <c r="J13" s="2"/>
    </row>
    <row r="14" spans="2:13" s="3" customFormat="1" ht="12.75" customHeight="1">
      <c r="B14" s="95" t="s">
        <v>8</v>
      </c>
      <c r="C14" s="93">
        <v>2021</v>
      </c>
      <c r="D14" s="94"/>
      <c r="E14" s="93" t="s">
        <v>51</v>
      </c>
      <c r="F14" s="94"/>
      <c r="G14" s="93" t="s">
        <v>52</v>
      </c>
      <c r="H14" s="94"/>
      <c r="I14" s="93" t="s">
        <v>54</v>
      </c>
      <c r="J14" s="94"/>
      <c r="K14" s="93" t="s">
        <v>55</v>
      </c>
      <c r="L14" s="94"/>
      <c r="M14" s="77"/>
    </row>
    <row r="15" spans="2:13" s="3" customFormat="1" ht="12.75">
      <c r="B15" s="96"/>
      <c r="C15" s="7" t="s">
        <v>0</v>
      </c>
      <c r="D15" s="8" t="s">
        <v>1</v>
      </c>
      <c r="E15" s="8" t="s">
        <v>0</v>
      </c>
      <c r="F15" s="8" t="s">
        <v>1</v>
      </c>
      <c r="G15" s="8" t="s">
        <v>0</v>
      </c>
      <c r="H15" s="8" t="s">
        <v>1</v>
      </c>
      <c r="I15" s="8" t="s">
        <v>0</v>
      </c>
      <c r="J15" s="8" t="s">
        <v>1</v>
      </c>
      <c r="K15" s="7" t="s">
        <v>0</v>
      </c>
      <c r="L15" s="8" t="s">
        <v>1</v>
      </c>
      <c r="M15" s="78"/>
    </row>
    <row r="16" spans="2:13" ht="12.75">
      <c r="B16" s="9" t="s">
        <v>9</v>
      </c>
      <c r="C16" s="10"/>
      <c r="D16" s="11"/>
      <c r="E16" s="10"/>
      <c r="F16" s="11"/>
      <c r="G16" s="10"/>
      <c r="H16" s="11"/>
      <c r="I16" s="10"/>
      <c r="J16" s="11"/>
      <c r="K16" s="10"/>
      <c r="L16" s="11"/>
      <c r="M16" s="12"/>
    </row>
    <row r="17" spans="2:13" ht="12.75">
      <c r="B17" s="9" t="s">
        <v>10</v>
      </c>
      <c r="C17" s="11"/>
      <c r="D17" s="11"/>
      <c r="E17" s="12"/>
      <c r="F17" s="11"/>
      <c r="G17" s="12"/>
      <c r="H17" s="11"/>
      <c r="I17" s="12"/>
      <c r="J17" s="11"/>
      <c r="K17" s="12"/>
      <c r="L17" s="11"/>
      <c r="M17" s="12"/>
    </row>
    <row r="18" spans="2:13" ht="12.75">
      <c r="B18" s="9" t="s">
        <v>11</v>
      </c>
      <c r="C18" s="11"/>
      <c r="D18" s="11"/>
      <c r="E18" s="12"/>
      <c r="F18" s="11"/>
      <c r="G18" s="12"/>
      <c r="H18" s="11"/>
      <c r="I18" s="12"/>
      <c r="J18" s="11"/>
      <c r="K18" s="12"/>
      <c r="L18" s="11"/>
      <c r="M18" s="12"/>
    </row>
    <row r="19" spans="2:13" ht="12.75">
      <c r="B19" s="13" t="s">
        <v>12</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4318.7824527519997</v>
      </c>
      <c r="L19" s="52">
        <v>9.8060699108865883</v>
      </c>
      <c r="M19" s="79"/>
    </row>
    <row r="20" spans="2:13" ht="12.75">
      <c r="B20" s="13" t="s">
        <v>13</v>
      </c>
      <c r="C20" s="15">
        <v>1184.3303981399999</v>
      </c>
      <c r="D20" s="15">
        <v>3.5521385756955355</v>
      </c>
      <c r="E20" s="51">
        <v>1174.4263613399999</v>
      </c>
      <c r="F20" s="52">
        <v>3.2302123271930445</v>
      </c>
      <c r="G20" s="51">
        <v>1527.9049909300002</v>
      </c>
      <c r="H20" s="52">
        <v>3.9324173067726842</v>
      </c>
      <c r="I20" s="51">
        <v>1929.51037944</v>
      </c>
      <c r="J20" s="52">
        <v>4.736159509644617</v>
      </c>
      <c r="K20" s="51">
        <v>2354.1899233999998</v>
      </c>
      <c r="L20" s="52">
        <v>5.345337771680251</v>
      </c>
      <c r="M20" s="79"/>
    </row>
    <row r="21" spans="2:13"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433.20391425999998</v>
      </c>
      <c r="L21" s="52">
        <v>0.98361700673215569</v>
      </c>
      <c r="M21" s="79"/>
    </row>
    <row r="22" spans="2:13" ht="12.75">
      <c r="B22" s="13" t="s">
        <v>39</v>
      </c>
      <c r="C22" s="15">
        <v>668.16422788099999</v>
      </c>
      <c r="D22" s="15">
        <v>2.0040116613433079</v>
      </c>
      <c r="E22" s="51">
        <v>635.34481496599994</v>
      </c>
      <c r="F22" s="52">
        <v>1.7474902819617575</v>
      </c>
      <c r="G22" s="51">
        <v>480.384790834</v>
      </c>
      <c r="H22" s="52">
        <v>1.2363815005513941</v>
      </c>
      <c r="I22" s="51">
        <v>155.64846790300001</v>
      </c>
      <c r="J22" s="52">
        <v>0.38205338477337364</v>
      </c>
      <c r="K22" s="51">
        <v>0</v>
      </c>
      <c r="L22" s="52">
        <v>0</v>
      </c>
      <c r="M22" s="79"/>
    </row>
    <row r="23" spans="2:13" ht="12.75">
      <c r="B23" s="13" t="s">
        <v>14</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933.55400900999996</v>
      </c>
      <c r="L23" s="52">
        <v>2.1196936817475285</v>
      </c>
      <c r="M23" s="79"/>
    </row>
    <row r="24" spans="2:13" ht="12.75">
      <c r="B24" s="16" t="s">
        <v>15</v>
      </c>
      <c r="C24" s="18">
        <v>6442.033831370999</v>
      </c>
      <c r="D24" s="18">
        <v>19.321463769136177</v>
      </c>
      <c r="E24" s="17">
        <v>6673.2194061899991</v>
      </c>
      <c r="F24" s="53">
        <v>18.354420760228734</v>
      </c>
      <c r="G24" s="17">
        <v>7529.2239516740001</v>
      </c>
      <c r="H24" s="53">
        <v>19.378201360615051</v>
      </c>
      <c r="I24" s="17">
        <v>7625.7036283359994</v>
      </c>
      <c r="J24" s="53">
        <v>18.717986252842586</v>
      </c>
      <c r="K24" s="17">
        <f>SUM(K19:K23)</f>
        <v>8039.7302994219999</v>
      </c>
      <c r="L24" s="17">
        <f>SUM(L19:L23)</f>
        <v>18.254718371046522</v>
      </c>
      <c r="M24" s="80"/>
    </row>
    <row r="25" spans="2:13" ht="12.75">
      <c r="B25" s="9"/>
      <c r="C25" s="19"/>
      <c r="D25" s="19"/>
      <c r="E25" s="54"/>
      <c r="F25" s="55"/>
      <c r="G25" s="54"/>
      <c r="H25" s="55"/>
      <c r="I25" s="54"/>
      <c r="J25" s="55"/>
      <c r="K25" s="54"/>
      <c r="L25" s="55"/>
      <c r="M25" s="54"/>
    </row>
    <row r="26" spans="2:13" ht="12.75">
      <c r="B26" s="9" t="s">
        <v>16</v>
      </c>
      <c r="C26" s="19"/>
      <c r="D26" s="19"/>
      <c r="E26" s="54"/>
      <c r="F26" s="55"/>
      <c r="G26" s="54"/>
      <c r="H26" s="55"/>
      <c r="I26" s="54"/>
      <c r="J26" s="55"/>
      <c r="K26" s="54"/>
      <c r="L26" s="55"/>
      <c r="M26" s="54"/>
    </row>
    <row r="27" spans="2:13" ht="12.75">
      <c r="B27" s="13" t="s">
        <v>17</v>
      </c>
      <c r="C27" s="15">
        <v>144.69675883999997</v>
      </c>
      <c r="D27" s="15">
        <v>0.4339861069688763</v>
      </c>
      <c r="E27" s="51">
        <v>95.263550919999986</v>
      </c>
      <c r="F27" s="21">
        <v>0.26201855360506504</v>
      </c>
      <c r="G27" s="51">
        <v>56.533037840000006</v>
      </c>
      <c r="H27" s="21">
        <v>0.14550086407606749</v>
      </c>
      <c r="I27" s="51">
        <v>29.8181738</v>
      </c>
      <c r="J27" s="21">
        <v>7.3191431830541984E-2</v>
      </c>
      <c r="K27" s="51">
        <v>20.95365868</v>
      </c>
      <c r="L27" s="21">
        <v>4.7576613120210484E-2</v>
      </c>
      <c r="M27" s="21"/>
    </row>
    <row r="28" spans="2:13" ht="12.75">
      <c r="B28" s="13" t="s">
        <v>18</v>
      </c>
      <c r="C28" s="15">
        <v>3.6538658900000001</v>
      </c>
      <c r="D28" s="15">
        <v>1.0958967192491875E-2</v>
      </c>
      <c r="E28" s="51">
        <v>0</v>
      </c>
      <c r="F28" s="21">
        <v>0</v>
      </c>
      <c r="G28" s="51">
        <v>0</v>
      </c>
      <c r="H28" s="21">
        <v>0</v>
      </c>
      <c r="I28" s="51">
        <v>0</v>
      </c>
      <c r="J28" s="21">
        <v>0</v>
      </c>
      <c r="K28" s="51">
        <v>0</v>
      </c>
      <c r="L28" s="21">
        <v>0</v>
      </c>
      <c r="M28" s="21"/>
    </row>
    <row r="29" spans="2:13" ht="12.75">
      <c r="B29" s="13" t="s">
        <v>19</v>
      </c>
      <c r="C29" s="15">
        <v>245.27038249799998</v>
      </c>
      <c r="D29" s="15">
        <v>0.73563457335472027</v>
      </c>
      <c r="E29" s="51">
        <v>191.32554972000005</v>
      </c>
      <c r="F29" s="21">
        <v>0.52623320589243039</v>
      </c>
      <c r="G29" s="51">
        <v>161.42925820899995</v>
      </c>
      <c r="H29" s="21">
        <v>0.41547557771517946</v>
      </c>
      <c r="I29" s="51">
        <v>136.309114604</v>
      </c>
      <c r="J29" s="21">
        <v>0.33458317522517766</v>
      </c>
      <c r="K29" s="51">
        <v>131.967328399</v>
      </c>
      <c r="L29" s="21">
        <v>0.29964020239290207</v>
      </c>
      <c r="M29" s="21"/>
    </row>
    <row r="30" spans="2:13" ht="14.25" customHeight="1">
      <c r="B30" s="13" t="s">
        <v>41</v>
      </c>
      <c r="C30" s="20">
        <v>1048.444194231</v>
      </c>
      <c r="D30" s="22">
        <v>3.1445777906578027</v>
      </c>
      <c r="E30" s="51">
        <v>994.20622932399999</v>
      </c>
      <c r="F30" s="21">
        <v>2.7345241246715868</v>
      </c>
      <c r="G30" s="51">
        <v>1215.095959726</v>
      </c>
      <c r="H30" s="21">
        <v>3.12733082867127</v>
      </c>
      <c r="I30" s="51">
        <v>1308.467850111</v>
      </c>
      <c r="J30" s="21">
        <v>3.2117538819179829</v>
      </c>
      <c r="K30" s="51">
        <v>1340.6301308539998</v>
      </c>
      <c r="L30" s="21">
        <v>3.043985876023533</v>
      </c>
      <c r="M30" s="21"/>
    </row>
    <row r="31" spans="2:13" ht="14.25" customHeight="1">
      <c r="B31" s="23" t="s">
        <v>38</v>
      </c>
      <c r="C31" s="25">
        <v>984.06018708800002</v>
      </c>
      <c r="D31" s="25">
        <v>2.9514721203231709</v>
      </c>
      <c r="E31" s="24">
        <v>945.07890538800007</v>
      </c>
      <c r="F31" s="26">
        <v>2.5994014021204612</v>
      </c>
      <c r="G31" s="24">
        <v>1171.4418721920001</v>
      </c>
      <c r="H31" s="26">
        <v>3.0149769255495968</v>
      </c>
      <c r="I31" s="24">
        <v>1271.064996243</v>
      </c>
      <c r="J31" s="26">
        <v>3.1199451599114245</v>
      </c>
      <c r="K31" s="24">
        <v>1300.7210753939999</v>
      </c>
      <c r="L31" s="26">
        <v>2.9533698303672313</v>
      </c>
      <c r="M31" s="26"/>
    </row>
    <row r="32" spans="2:13" ht="14.25" customHeight="1">
      <c r="B32" s="13" t="s">
        <v>20</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200.04766768799999</v>
      </c>
      <c r="L32" s="21">
        <v>0.45422093757195858</v>
      </c>
      <c r="M32" s="21"/>
    </row>
    <row r="33" spans="2:13"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0.48657071611120045</v>
      </c>
      <c r="M33" s="21"/>
    </row>
    <row r="34" spans="2:13" ht="27" customHeight="1">
      <c r="B34" s="23" t="s">
        <v>44</v>
      </c>
      <c r="C34" s="25">
        <v>54.31980197</v>
      </c>
      <c r="D34" s="27">
        <v>0.16292030020069662</v>
      </c>
      <c r="E34" s="56">
        <v>54.31980197</v>
      </c>
      <c r="F34" s="57">
        <v>0.14940442390443037</v>
      </c>
      <c r="G34" s="56">
        <v>54.31980197</v>
      </c>
      <c r="H34" s="57">
        <v>0.13980458905188514</v>
      </c>
      <c r="I34" s="56">
        <v>54.31980197</v>
      </c>
      <c r="J34" s="57">
        <v>0.13333291668371036</v>
      </c>
      <c r="K34" s="56">
        <v>54.31980197</v>
      </c>
      <c r="L34" s="57">
        <v>0.12333656105412601</v>
      </c>
      <c r="M34" s="57"/>
    </row>
    <row r="35" spans="2:13" ht="12.75">
      <c r="B35" s="13" t="s">
        <v>42</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355.29901173599995</v>
      </c>
      <c r="L35" s="58">
        <v>0.80672897661979071</v>
      </c>
      <c r="M35" s="58"/>
    </row>
    <row r="36" spans="2:13" ht="12.75">
      <c r="B36" s="16" t="s">
        <v>21</v>
      </c>
      <c r="C36" s="28">
        <v>1987.1331823380001</v>
      </c>
      <c r="D36" s="28">
        <v>5.9599689775023785</v>
      </c>
      <c r="E36" s="17">
        <v>1994.539113909</v>
      </c>
      <c r="F36" s="17">
        <v>5.4858993674719967</v>
      </c>
      <c r="G36" s="17">
        <v>2103.4545282669997</v>
      </c>
      <c r="H36" s="17">
        <v>5.4137273194793059</v>
      </c>
      <c r="I36" s="17">
        <v>2118.5594876139999</v>
      </c>
      <c r="J36" s="17">
        <v>5.2001978175017562</v>
      </c>
      <c r="K36" s="17">
        <f>SUM(K27:K30,K32:K33,K35)</f>
        <v>2263.1929318869998</v>
      </c>
      <c r="L36" s="17">
        <f>SUM(L27:L30,L32:L33,L35)</f>
        <v>5.1387233218395956</v>
      </c>
      <c r="M36" s="73"/>
    </row>
    <row r="37" spans="2:13" ht="12.75">
      <c r="B37" s="9"/>
      <c r="C37" s="29"/>
      <c r="D37" s="29"/>
      <c r="E37" s="59"/>
      <c r="F37" s="60"/>
      <c r="G37" s="59"/>
      <c r="H37" s="60"/>
      <c r="I37" s="59"/>
      <c r="J37" s="60"/>
      <c r="K37" s="59"/>
      <c r="L37" s="60"/>
      <c r="M37" s="81"/>
    </row>
    <row r="38" spans="2:13" ht="13.5" thickBot="1">
      <c r="B38" s="16" t="s">
        <v>40</v>
      </c>
      <c r="C38" s="30">
        <v>8429.1670137089986</v>
      </c>
      <c r="D38" s="30">
        <v>25.281432746638554</v>
      </c>
      <c r="E38" s="61">
        <v>8667.7585200989997</v>
      </c>
      <c r="F38" s="61">
        <v>23.840320127700732</v>
      </c>
      <c r="G38" s="61">
        <v>9632.6784799409998</v>
      </c>
      <c r="H38" s="61">
        <v>24.791928680094358</v>
      </c>
      <c r="I38" s="61">
        <v>9744.2631159499997</v>
      </c>
      <c r="J38" s="61">
        <v>23.918184070344346</v>
      </c>
      <c r="K38" s="61">
        <f>K36+K24</f>
        <v>10302.923231309</v>
      </c>
      <c r="L38" s="61">
        <f>L36+L24</f>
        <v>23.393441692886118</v>
      </c>
      <c r="M38" s="74"/>
    </row>
    <row r="39" spans="2:13" ht="13.5" thickTop="1">
      <c r="B39" s="9"/>
      <c r="C39" s="19"/>
      <c r="D39" s="19"/>
      <c r="E39" s="54"/>
      <c r="F39" s="55"/>
      <c r="G39" s="54"/>
      <c r="H39" s="55"/>
      <c r="I39" s="54"/>
      <c r="J39" s="55"/>
      <c r="K39" s="54"/>
      <c r="L39" s="55"/>
      <c r="M39" s="54"/>
    </row>
    <row r="40" spans="2:13" ht="12.75">
      <c r="B40" s="16" t="s">
        <v>22</v>
      </c>
      <c r="C40" s="15"/>
      <c r="D40" s="15"/>
      <c r="E40" s="62"/>
      <c r="F40" s="55"/>
      <c r="G40" s="62"/>
      <c r="H40" s="55"/>
      <c r="I40" s="62"/>
      <c r="J40" s="55"/>
      <c r="K40" s="62"/>
      <c r="L40" s="55"/>
      <c r="M40" s="54"/>
    </row>
    <row r="41" spans="2:13" ht="12.75">
      <c r="B41" s="13" t="s">
        <v>43</v>
      </c>
      <c r="C41" s="15">
        <v>0</v>
      </c>
      <c r="D41" s="15">
        <v>0</v>
      </c>
      <c r="E41" s="62">
        <v>0</v>
      </c>
      <c r="F41" s="63">
        <v>0</v>
      </c>
      <c r="G41" s="62">
        <v>0</v>
      </c>
      <c r="H41" s="63">
        <v>0</v>
      </c>
      <c r="I41" s="62">
        <v>0</v>
      </c>
      <c r="J41" s="63">
        <v>0</v>
      </c>
      <c r="K41" s="62">
        <v>47.869235259999996</v>
      </c>
      <c r="L41" s="63">
        <v>0.10869013956494199</v>
      </c>
      <c r="M41" s="58"/>
    </row>
    <row r="42" spans="2:13" ht="12.75">
      <c r="B42" s="13" t="s">
        <v>23</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33685.164266040003</v>
      </c>
      <c r="L42" s="63">
        <v>76.484305325914775</v>
      </c>
      <c r="M42" s="58"/>
    </row>
    <row r="43" spans="2:13" ht="12.75">
      <c r="B43" s="13" t="s">
        <v>24</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5.9733372279999992</v>
      </c>
      <c r="L43" s="63">
        <v>1.3562841634161165E-2</v>
      </c>
      <c r="M43" s="58"/>
    </row>
    <row r="44" spans="2:13" ht="12.75">
      <c r="B44" s="16" t="s">
        <v>25</v>
      </c>
      <c r="C44" s="28">
        <v>24912.167309322002</v>
      </c>
      <c r="D44" s="28">
        <v>74.718567253361456</v>
      </c>
      <c r="E44" s="65">
        <v>27689.800747855999</v>
      </c>
      <c r="F44" s="66">
        <v>76.15967987229925</v>
      </c>
      <c r="G44" s="65">
        <v>29221.412318065999</v>
      </c>
      <c r="H44" s="66">
        <v>75.208071319905642</v>
      </c>
      <c r="I44" s="65">
        <v>30995.715668776003</v>
      </c>
      <c r="J44" s="66">
        <v>76.081815929655662</v>
      </c>
      <c r="K44" s="65">
        <f>SUM(K41:K43)</f>
        <v>33739.006838528003</v>
      </c>
      <c r="L44" s="65">
        <f>SUM(L41:L43)</f>
        <v>76.606558307113872</v>
      </c>
      <c r="M44" s="82"/>
    </row>
    <row r="45" spans="2:13" ht="12.75">
      <c r="B45" s="9"/>
      <c r="C45" s="15"/>
      <c r="D45" s="15"/>
      <c r="E45" s="62"/>
      <c r="F45" s="51"/>
      <c r="G45" s="62"/>
      <c r="H45" s="51"/>
      <c r="I45" s="62"/>
      <c r="J45" s="51"/>
      <c r="K45" s="62"/>
      <c r="L45" s="51"/>
      <c r="M45" s="62"/>
    </row>
    <row r="46" spans="2:13" ht="15.75" thickBot="1">
      <c r="B46" s="16" t="s">
        <v>26</v>
      </c>
      <c r="C46" s="30">
        <v>33341.334323030998</v>
      </c>
      <c r="D46" s="30">
        <v>100</v>
      </c>
      <c r="E46" s="61">
        <v>36357.559267955003</v>
      </c>
      <c r="F46" s="61">
        <v>100</v>
      </c>
      <c r="G46" s="61">
        <v>38854.090798006997</v>
      </c>
      <c r="H46" s="61">
        <v>100</v>
      </c>
      <c r="I46" s="61">
        <v>40739.978784726001</v>
      </c>
      <c r="J46" s="61">
        <v>100</v>
      </c>
      <c r="K46" s="61">
        <f>K44+K38</f>
        <v>44041.930069837006</v>
      </c>
      <c r="L46" s="61">
        <f>L44+L38</f>
        <v>99.999999999999986</v>
      </c>
      <c r="M46" s="75"/>
    </row>
    <row r="47" spans="2:13" ht="12.75" customHeight="1" thickTop="1">
      <c r="B47" s="9"/>
      <c r="C47" s="19"/>
      <c r="D47" s="15"/>
      <c r="E47" s="54"/>
      <c r="F47" s="55"/>
      <c r="G47" s="54"/>
      <c r="H47" s="55"/>
      <c r="I47" s="54"/>
      <c r="J47" s="55"/>
      <c r="K47" s="54"/>
      <c r="L47" s="55"/>
      <c r="M47" s="54"/>
    </row>
    <row r="48" spans="2:13" ht="12.75">
      <c r="B48" s="16" t="s">
        <v>27</v>
      </c>
      <c r="C48" s="19"/>
      <c r="D48" s="19"/>
      <c r="E48" s="54"/>
      <c r="F48" s="55"/>
      <c r="G48" s="54"/>
      <c r="H48" s="55"/>
      <c r="I48" s="54"/>
      <c r="J48" s="55"/>
      <c r="K48" s="54"/>
      <c r="L48" s="55"/>
      <c r="M48" s="54"/>
    </row>
    <row r="49" spans="2:13" ht="12.75">
      <c r="B49" s="13" t="s">
        <v>28</v>
      </c>
      <c r="C49" s="32">
        <v>2316.4017472760002</v>
      </c>
      <c r="D49" s="20">
        <v>16.163719329028318</v>
      </c>
      <c r="E49" s="64">
        <v>2362.2542135490003</v>
      </c>
      <c r="F49" s="67">
        <v>15.24335459357318</v>
      </c>
      <c r="G49" s="64">
        <v>2285.9010493320006</v>
      </c>
      <c r="H49" s="67">
        <v>14.309510091830587</v>
      </c>
      <c r="I49" s="64">
        <v>2173.7014799869999</v>
      </c>
      <c r="J49" s="67">
        <v>12.902447067450467</v>
      </c>
      <c r="K49" s="64">
        <v>2112.4366405790001</v>
      </c>
      <c r="L49" s="67">
        <v>13.087431091390572</v>
      </c>
      <c r="M49" s="83"/>
    </row>
    <row r="50" spans="2:13" ht="12.75">
      <c r="B50" s="13" t="s">
        <v>45</v>
      </c>
      <c r="C50" s="32">
        <v>10411.971262467001</v>
      </c>
      <c r="D50" s="20">
        <v>72.654141858740644</v>
      </c>
      <c r="E50" s="64">
        <v>12169.920447388997</v>
      </c>
      <c r="F50" s="67">
        <v>78.531096141604664</v>
      </c>
      <c r="G50" s="64">
        <v>12928.329879323997</v>
      </c>
      <c r="H50" s="67">
        <v>80.930041539970816</v>
      </c>
      <c r="I50" s="64">
        <v>14050.270280038996</v>
      </c>
      <c r="J50" s="67">
        <v>83.39823579301229</v>
      </c>
      <c r="K50" s="64">
        <v>13453.294897283997</v>
      </c>
      <c r="L50" s="67">
        <v>83.34880513722851</v>
      </c>
      <c r="M50" s="83"/>
    </row>
    <row r="51" spans="2:13" ht="14.25">
      <c r="B51" s="13" t="s">
        <v>46</v>
      </c>
      <c r="C51" s="31">
        <v>489</v>
      </c>
      <c r="D51" s="31">
        <v>3.4122141209700425</v>
      </c>
      <c r="E51" s="62">
        <v>489</v>
      </c>
      <c r="F51" s="67">
        <v>3.1554607262435801</v>
      </c>
      <c r="G51" s="62">
        <v>489</v>
      </c>
      <c r="H51" s="67">
        <v>3.0610906963579918</v>
      </c>
      <c r="I51" s="62">
        <v>489</v>
      </c>
      <c r="J51" s="67">
        <v>2.9025589180815259</v>
      </c>
      <c r="K51" s="62">
        <v>489</v>
      </c>
      <c r="L51" s="67">
        <v>3.0295601206462095</v>
      </c>
      <c r="M51" s="83"/>
    </row>
    <row r="52" spans="2:13" ht="12.75">
      <c r="B52" s="13" t="s">
        <v>29</v>
      </c>
      <c r="C52" s="32">
        <v>500</v>
      </c>
      <c r="D52" s="20">
        <v>3.488971493834399</v>
      </c>
      <c r="E52" s="64">
        <v>102.935</v>
      </c>
      <c r="F52" s="67">
        <v>0.66422770931673392</v>
      </c>
      <c r="G52" s="64">
        <v>0</v>
      </c>
      <c r="H52" s="67">
        <v>0</v>
      </c>
      <c r="I52" s="64">
        <v>0</v>
      </c>
      <c r="J52" s="67">
        <v>0</v>
      </c>
      <c r="K52" s="64">
        <v>0</v>
      </c>
      <c r="L52" s="67">
        <v>0</v>
      </c>
      <c r="M52" s="83"/>
    </row>
    <row r="53" spans="2:13" ht="27">
      <c r="B53" s="13" t="s">
        <v>48</v>
      </c>
      <c r="C53" s="15">
        <v>613.49787537555801</v>
      </c>
      <c r="D53" s="20">
        <v>4.2809531974265811</v>
      </c>
      <c r="E53" s="64">
        <v>372.83491939054136</v>
      </c>
      <c r="F53" s="67">
        <v>2.4058608292618491</v>
      </c>
      <c r="G53" s="64">
        <v>271.46725920886547</v>
      </c>
      <c r="H53" s="67">
        <v>1.6993576718406165</v>
      </c>
      <c r="I53" s="64">
        <v>134.2314768753624</v>
      </c>
      <c r="J53" s="67">
        <v>0.79675822145569997</v>
      </c>
      <c r="K53" s="64">
        <v>86.225582198894699</v>
      </c>
      <c r="L53" s="67">
        <v>0.53420365073470977</v>
      </c>
      <c r="M53" s="83"/>
    </row>
    <row r="54" spans="2:13" ht="12.75">
      <c r="B54" s="13"/>
      <c r="C54" s="15"/>
      <c r="D54" s="15"/>
      <c r="E54" s="64"/>
      <c r="F54" s="67"/>
      <c r="G54" s="64"/>
      <c r="H54" s="67"/>
      <c r="I54" s="64"/>
      <c r="J54" s="67"/>
      <c r="K54" s="64"/>
      <c r="L54" s="67"/>
      <c r="M54" s="83"/>
    </row>
    <row r="55" spans="2:13" ht="15.75" thickBot="1">
      <c r="B55" s="16" t="s">
        <v>30</v>
      </c>
      <c r="C55" s="33">
        <v>14330.87088511856</v>
      </c>
      <c r="D55" s="33">
        <v>100</v>
      </c>
      <c r="E55" s="90">
        <v>15496.944580328538</v>
      </c>
      <c r="F55" s="90">
        <v>100</v>
      </c>
      <c r="G55" s="90">
        <v>15974.698187864862</v>
      </c>
      <c r="H55" s="90">
        <v>100.00000000000001</v>
      </c>
      <c r="I55" s="90">
        <v>16847.203236901361</v>
      </c>
      <c r="J55" s="90">
        <v>99.999999999999986</v>
      </c>
      <c r="K55" s="90">
        <f>SUM(K49:K53)</f>
        <v>16140.957120061892</v>
      </c>
      <c r="L55" s="90">
        <f>SUM(L49:L53)</f>
        <v>100</v>
      </c>
      <c r="M55" s="76"/>
    </row>
    <row r="56" spans="2:13" ht="8.25" customHeight="1" thickTop="1">
      <c r="B56" s="9"/>
      <c r="C56" s="35"/>
      <c r="D56" s="35"/>
      <c r="E56" s="34"/>
      <c r="F56" s="35"/>
      <c r="G56" s="34"/>
      <c r="H56" s="35"/>
      <c r="I56" s="34"/>
      <c r="J56" s="35"/>
      <c r="K56" s="34"/>
      <c r="L56" s="35"/>
      <c r="M56" s="34"/>
    </row>
    <row r="57" spans="2:13" ht="12.75" hidden="1" customHeight="1" thickTop="1">
      <c r="C57" s="35"/>
      <c r="D57" s="35"/>
      <c r="E57" s="36"/>
      <c r="F57" s="37"/>
      <c r="G57" s="36"/>
      <c r="H57" s="37"/>
      <c r="I57" s="36"/>
      <c r="J57" s="37"/>
      <c r="K57" s="36"/>
      <c r="L57" s="37"/>
      <c r="M57" s="36"/>
    </row>
    <row r="58" spans="2:13" ht="12.75" customHeight="1">
      <c r="B58" s="95" t="s">
        <v>31</v>
      </c>
      <c r="C58" s="93">
        <f>C14</f>
        <v>2021</v>
      </c>
      <c r="D58" s="94"/>
      <c r="E58" s="93" t="str">
        <f>E14</f>
        <v>2022</v>
      </c>
      <c r="F58" s="94"/>
      <c r="G58" s="93" t="str">
        <f>G14</f>
        <v>2023</v>
      </c>
      <c r="H58" s="94"/>
      <c r="I58" s="93" t="str">
        <f>I14</f>
        <v>2024*</v>
      </c>
      <c r="J58" s="94"/>
      <c r="K58" s="93" t="str">
        <f>K14</f>
        <v>Aug-25*</v>
      </c>
      <c r="L58" s="94"/>
      <c r="M58" s="77"/>
    </row>
    <row r="59" spans="2:13" ht="15" customHeight="1">
      <c r="B59" s="96"/>
      <c r="C59" s="7" t="s">
        <v>0</v>
      </c>
      <c r="D59" s="8" t="s">
        <v>1</v>
      </c>
      <c r="E59" s="7" t="s">
        <v>0</v>
      </c>
      <c r="F59" s="8" t="s">
        <v>1</v>
      </c>
      <c r="G59" s="7" t="s">
        <v>0</v>
      </c>
      <c r="H59" s="8" t="s">
        <v>1</v>
      </c>
      <c r="I59" s="7" t="s">
        <v>0</v>
      </c>
      <c r="J59" s="8" t="s">
        <v>1</v>
      </c>
      <c r="K59" s="7" t="s">
        <v>0</v>
      </c>
      <c r="L59" s="8" t="s">
        <v>1</v>
      </c>
      <c r="M59" s="78"/>
    </row>
    <row r="60" spans="2:13" ht="15.75" customHeight="1">
      <c r="B60" s="16" t="s">
        <v>32</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44041.930069837006</v>
      </c>
      <c r="L60" s="38">
        <v>73.180154901622942</v>
      </c>
      <c r="M60" s="38"/>
    </row>
    <row r="61" spans="2:13" ht="15" customHeight="1">
      <c r="B61" s="16" t="s">
        <v>33</v>
      </c>
      <c r="C61" s="42">
        <v>35.272989020775739</v>
      </c>
      <c r="D61" s="41"/>
      <c r="E61" s="68">
        <v>31.891309006790074</v>
      </c>
      <c r="F61" s="41"/>
      <c r="G61" s="68">
        <v>31.928299792021146</v>
      </c>
      <c r="H61" s="41"/>
      <c r="I61" s="68">
        <v>32.787554231259421</v>
      </c>
      <c r="J61" s="41"/>
      <c r="K61" s="38">
        <v>34.29405165205133</v>
      </c>
      <c r="L61" s="41"/>
      <c r="M61" s="84"/>
    </row>
    <row r="62" spans="2:13" ht="12.75" customHeight="1">
      <c r="B62" s="16" t="s">
        <v>34</v>
      </c>
      <c r="C62" s="43">
        <v>14330.87088511856</v>
      </c>
      <c r="D62" s="43">
        <v>30.061271180022313</v>
      </c>
      <c r="E62" s="43">
        <v>15496.944580328538</v>
      </c>
      <c r="F62" s="43">
        <v>29.88543603786021</v>
      </c>
      <c r="G62" s="43">
        <v>15974.698187864862</v>
      </c>
      <c r="H62" s="43">
        <v>29.1356028162161</v>
      </c>
      <c r="I62" s="43">
        <v>16847.203236901361</v>
      </c>
      <c r="J62" s="43">
        <v>29.255127001307773</v>
      </c>
      <c r="K62" s="38">
        <v>16140.957120061892</v>
      </c>
      <c r="L62" s="38">
        <v>26.819845098377055</v>
      </c>
      <c r="M62" s="43"/>
    </row>
    <row r="63" spans="2:13" ht="12.75">
      <c r="B63" s="16" t="s">
        <v>35</v>
      </c>
      <c r="C63" s="44">
        <v>15.161140417819615</v>
      </c>
      <c r="D63" s="41"/>
      <c r="E63" s="44">
        <v>13.593262535308694</v>
      </c>
      <c r="F63" s="41"/>
      <c r="G63" s="44">
        <v>13.127187957654355</v>
      </c>
      <c r="H63" s="41"/>
      <c r="I63" s="44">
        <v>13.55863714838377</v>
      </c>
      <c r="J63" s="41"/>
      <c r="K63" s="38">
        <v>12.568450481420893</v>
      </c>
      <c r="L63" s="41"/>
      <c r="M63" s="84"/>
    </row>
    <row r="64" spans="2:13" ht="13.5" thickBot="1">
      <c r="B64" s="45" t="s">
        <v>36</v>
      </c>
      <c r="C64" s="46">
        <v>47672.205208149557</v>
      </c>
      <c r="D64" s="46">
        <v>99.999999999999986</v>
      </c>
      <c r="E64" s="46">
        <v>51854.503848283537</v>
      </c>
      <c r="F64" s="46">
        <v>100</v>
      </c>
      <c r="G64" s="46">
        <v>54828.788985871855</v>
      </c>
      <c r="H64" s="46">
        <v>99.999999999999986</v>
      </c>
      <c r="I64" s="46">
        <f>I62+I60</f>
        <v>57587.182021627363</v>
      </c>
      <c r="J64" s="46">
        <v>99.999999999999986</v>
      </c>
      <c r="K64" s="46">
        <v>60182.887189898902</v>
      </c>
      <c r="L64" s="46">
        <v>100</v>
      </c>
      <c r="M64" s="85"/>
    </row>
    <row r="65" spans="2:13" ht="7.5" customHeight="1" thickTop="1">
      <c r="C65" s="47"/>
      <c r="D65" s="47"/>
      <c r="E65" s="69"/>
      <c r="F65" s="47"/>
      <c r="G65" s="69"/>
      <c r="H65" s="47"/>
      <c r="I65" s="69"/>
      <c r="J65" s="47"/>
      <c r="K65" s="47"/>
      <c r="L65" s="47"/>
      <c r="M65" s="47"/>
    </row>
    <row r="66" spans="2:13" ht="14.25">
      <c r="B66" s="3" t="s">
        <v>49</v>
      </c>
      <c r="C66" s="48">
        <v>50.116475244961464</v>
      </c>
      <c r="D66" s="49"/>
      <c r="E66" s="70">
        <v>45.523107719883036</v>
      </c>
      <c r="F66" s="49"/>
      <c r="G66" s="70">
        <v>45.403265195253738</v>
      </c>
      <c r="H66" s="49"/>
      <c r="I66" s="70">
        <v>46.218440102910868</v>
      </c>
      <c r="J66" s="49"/>
      <c r="K66" s="50">
        <v>46.862502133472219</v>
      </c>
      <c r="L66" s="49"/>
      <c r="M66" s="71"/>
    </row>
    <row r="67" spans="2:13" ht="6.75" customHeight="1" thickBot="1">
      <c r="B67" s="4"/>
      <c r="C67" s="5"/>
      <c r="D67" s="5"/>
      <c r="E67" s="5"/>
      <c r="F67" s="5"/>
      <c r="G67" s="5"/>
      <c r="H67" s="5"/>
      <c r="I67" s="5"/>
      <c r="J67" s="5"/>
      <c r="K67" s="5"/>
      <c r="L67" s="5"/>
      <c r="M67" s="86"/>
    </row>
    <row r="68" spans="2:13" ht="12.75">
      <c r="E68" s="50"/>
      <c r="F68" s="49"/>
      <c r="G68" s="50"/>
      <c r="H68" s="49"/>
      <c r="I68" s="50"/>
      <c r="J68" s="49"/>
      <c r="K68" s="6"/>
    </row>
    <row r="69" spans="2:13" ht="12.75">
      <c r="B69" s="87" t="s">
        <v>53</v>
      </c>
      <c r="E69" s="50"/>
      <c r="F69" s="49"/>
      <c r="G69" s="50"/>
      <c r="H69" s="49"/>
      <c r="I69" s="50"/>
      <c r="J69" s="49"/>
      <c r="K69" s="6"/>
    </row>
    <row r="70" spans="2:13" ht="25.5" customHeight="1">
      <c r="B70" s="97" t="s">
        <v>56</v>
      </c>
      <c r="C70" s="97"/>
      <c r="D70" s="97"/>
      <c r="E70" s="97"/>
      <c r="F70" s="97"/>
      <c r="G70" s="97"/>
      <c r="H70" s="97"/>
      <c r="I70" s="97"/>
      <c r="J70" s="97"/>
      <c r="K70" s="97"/>
      <c r="L70" s="97"/>
      <c r="M70" s="72"/>
    </row>
    <row r="71" spans="2:13" ht="12.75">
      <c r="B71" s="97" t="s">
        <v>47</v>
      </c>
      <c r="C71" s="97"/>
      <c r="D71" s="97"/>
      <c r="E71" s="97"/>
      <c r="F71" s="97"/>
      <c r="G71" s="97"/>
      <c r="H71" s="97"/>
      <c r="I71" s="97"/>
      <c r="J71" s="97"/>
      <c r="K71" s="97"/>
      <c r="L71" s="97"/>
    </row>
    <row r="72" spans="2:13" ht="12.75" customHeight="1">
      <c r="B72" s="98" t="s">
        <v>50</v>
      </c>
      <c r="C72" s="98"/>
      <c r="D72" s="98"/>
      <c r="E72" s="98"/>
      <c r="F72" s="98"/>
      <c r="G72" s="98"/>
      <c r="H72" s="98"/>
      <c r="I72" s="98"/>
      <c r="J72" s="98"/>
      <c r="K72" s="98"/>
      <c r="L72" s="98"/>
    </row>
    <row r="73" spans="2:13" ht="23.25" customHeight="1">
      <c r="B73" s="97" t="s">
        <v>58</v>
      </c>
      <c r="C73" s="97"/>
      <c r="D73" s="97"/>
      <c r="E73" s="97"/>
      <c r="F73" s="97"/>
      <c r="G73" s="97"/>
      <c r="H73" s="97"/>
      <c r="I73" s="97"/>
      <c r="J73" s="97"/>
      <c r="K73" s="97"/>
      <c r="L73" s="97"/>
    </row>
    <row r="74" spans="2:13" ht="12.75">
      <c r="B74" s="92"/>
      <c r="C74" s="92"/>
      <c r="D74" s="92"/>
      <c r="E74" s="92"/>
      <c r="F74" s="92"/>
      <c r="G74" s="92"/>
      <c r="H74" s="92"/>
      <c r="I74" s="88"/>
      <c r="J74" s="88"/>
    </row>
    <row r="75" spans="2:13" ht="12.75">
      <c r="E75" s="1"/>
      <c r="F75" s="1"/>
      <c r="G75" s="1"/>
      <c r="H75" s="1"/>
      <c r="I75" s="1"/>
      <c r="J75" s="1"/>
    </row>
    <row r="76" spans="2:13" ht="12.75">
      <c r="E76" s="1"/>
      <c r="F76" s="1"/>
      <c r="G76" s="1"/>
      <c r="H76" s="1"/>
      <c r="I76" s="1"/>
      <c r="J76" s="1"/>
    </row>
    <row r="77" spans="2:13" ht="12.75">
      <c r="E77" s="1"/>
      <c r="F77" s="1"/>
      <c r="G77" s="1"/>
      <c r="H77" s="1"/>
      <c r="I77" s="1"/>
      <c r="J77" s="1"/>
    </row>
    <row r="78" spans="2:13" ht="15" customHeight="1">
      <c r="B78" s="91"/>
      <c r="C78" s="91"/>
      <c r="D78" s="91"/>
      <c r="E78" s="91"/>
      <c r="F78" s="91"/>
      <c r="G78" s="91"/>
      <c r="H78" s="91"/>
      <c r="I78" s="89"/>
      <c r="J78" s="89"/>
    </row>
    <row r="79" spans="2:13" ht="15" customHeight="1">
      <c r="B79" s="91"/>
      <c r="C79" s="91"/>
      <c r="D79" s="91"/>
      <c r="E79" s="91"/>
      <c r="F79" s="91"/>
      <c r="G79" s="91"/>
      <c r="H79" s="91"/>
      <c r="I79" s="89"/>
      <c r="J79" s="89"/>
    </row>
  </sheetData>
  <mergeCells count="25">
    <mergeCell ref="B11:L11"/>
    <mergeCell ref="B12:L12"/>
    <mergeCell ref="I58:J58"/>
    <mergeCell ref="G14:H14"/>
    <mergeCell ref="B14:B15"/>
    <mergeCell ref="E14:F14"/>
    <mergeCell ref="C14:D14"/>
    <mergeCell ref="I14:J14"/>
    <mergeCell ref="K14:L14"/>
    <mergeCell ref="B6:L6"/>
    <mergeCell ref="B7:L7"/>
    <mergeCell ref="B8:L8"/>
    <mergeCell ref="B9:L9"/>
    <mergeCell ref="B10:L10"/>
    <mergeCell ref="B78:H79"/>
    <mergeCell ref="B74:H74"/>
    <mergeCell ref="C58:D58"/>
    <mergeCell ref="B58:B59"/>
    <mergeCell ref="E58:F58"/>
    <mergeCell ref="G58:H58"/>
    <mergeCell ref="B70:L70"/>
    <mergeCell ref="B71:L71"/>
    <mergeCell ref="B72:L72"/>
    <mergeCell ref="B73:L73"/>
    <mergeCell ref="K58:L58"/>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F14 G14:H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2.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www.w3.org/XML/1998/namespace"/>
    <ds:schemaRef ds:uri="8279a0ae-2a84-48e2-931d-eecc1997422f"/>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2025-09-17T18:13:41Z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